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0" yWindow="500" windowWidth="26140" windowHeight="20420" activeTab="0"/>
  </bookViews>
  <sheets>
    <sheet name="Gift-partner u. barn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<sst xmlns="http://schemas.openxmlformats.org/spreadsheetml/2006/main" count="51" uniqueCount="41">
  <si>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</si>
  <si>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</si>
  <si>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</si>
  <si>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</si>
  <si>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</si>
  <si>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</si>
  <si>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</si>
  <si>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</si>
  <si>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</si>
  <si>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</si>
  <si>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</si>
  <si>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</si>
  <si>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G-del i kr.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</si>
  <si>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</si>
  <si>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</si>
  <si>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</si>
  <si>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</si>
  <si>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</si>
  <si>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</si>
  <si>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</si>
  <si>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</si>
  <si>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6G (grunnbeløpet) utgjør kr. </t>
  </si>
  <si>
    <t xml:space="preserve">Forskjell mellom 6G, og din inntekt med tillegg av </t>
  </si>
  <si>
    <t xml:space="preserve">ektefelle/partners inntekt som overstiger 1G =kr. </t>
  </si>
  <si>
    <t>i %</t>
  </si>
  <si>
    <t>Gift/partner, ingen barn å forsørge</t>
  </si>
  <si>
    <t xml:space="preserve">Din egen inntekt </t>
  </si>
  <si>
    <t xml:space="preserve">Ektefelle/partners inntekt </t>
  </si>
  <si>
    <t xml:space="preserve">Om ektefelle/partner forsørges: (fyll inn tallet 1) </t>
  </si>
  <si>
    <t xml:space="preserve">Total inntekt omregnet til G </t>
  </si>
  <si>
    <t>Inntektsoppgave fra det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</si>
  <si>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</si>
  <si>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</si>
  <si>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</si>
  <si>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</si>
  <si>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</si>
  <si>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</si>
  <si>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</si>
  <si>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</si>
  <si>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Tilskudd til bil</t>
  </si>
  <si>
    <t>(sett et kryss)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</si>
</sst>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.##000\)"/>
    <numFmt numFmtId="186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9" fillId="0" borderId="0" xfId="38" applyNumberFormat="1" applyFont="1" applyAlignment="1" applyProtection="1">
      <alignment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33996193"/>
        <c:axId val="62268898"/>
      </c:barChart>
      <c:catAx>
        <c:axId val="33996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8898"/>
        <c:crosses val="autoZero"/>
        <c:auto val="1"/>
        <c:lblOffset val="100"/>
        <c:tickLblSkip val="1"/>
        <c:noMultiLvlLbl val="0"/>
      </c:catAx>
      <c:valAx>
        <c:axId val="6226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6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7785"/>
          <c:w val="0.67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152400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58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1" zoomScaleNormal="141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4" t="s">
        <v>30</v>
      </c>
    </row>
    <row r="3" spans="1:10" ht="12.75">
      <c r="A3" s="4" t="s">
        <v>3</v>
      </c>
      <c r="C3" s="4">
        <f>IF(E3="X",F3,0)</f>
        <v>0</v>
      </c>
      <c r="D3" s="30">
        <v>2019</v>
      </c>
      <c r="E3" s="28"/>
      <c r="F3" s="31">
        <v>99858</v>
      </c>
      <c r="H3" s="17"/>
      <c r="I3" s="17"/>
      <c r="J3" s="17"/>
    </row>
    <row r="4" spans="1:10" ht="12.75">
      <c r="A4" s="17" t="s">
        <v>34</v>
      </c>
      <c r="C4" s="4">
        <f>IF(E4="X",F4,0)</f>
        <v>0</v>
      </c>
      <c r="D4" s="30">
        <v>2020</v>
      </c>
      <c r="E4" s="28"/>
      <c r="F4" s="31">
        <v>101351</v>
      </c>
      <c r="H4" s="17"/>
      <c r="I4" s="17"/>
      <c r="J4" s="17"/>
    </row>
    <row r="5" spans="1:10" ht="12.75">
      <c r="A5" s="17" t="s">
        <v>35</v>
      </c>
      <c r="C5" s="4">
        <f>IF(E5="X",F5,0)</f>
        <v>0</v>
      </c>
      <c r="D5" s="30">
        <v>2021</v>
      </c>
      <c r="E5" s="28"/>
      <c r="F5" s="31">
        <v>106399</v>
      </c>
      <c r="H5" s="17"/>
      <c r="I5" s="17"/>
      <c r="J5" s="17"/>
    </row>
    <row r="6" spans="3:10" ht="12.75">
      <c r="C6" s="4">
        <f>IF(E6="X",F6,0)</f>
        <v>0</v>
      </c>
      <c r="D6" s="30">
        <v>2022</v>
      </c>
      <c r="E6" s="28"/>
      <c r="F6" s="31">
        <v>111477</v>
      </c>
      <c r="H6" s="17"/>
      <c r="I6" s="17"/>
      <c r="J6" s="17"/>
    </row>
    <row r="7" spans="1:10" ht="12.75">
      <c r="A7" s="16" t="s">
        <v>31</v>
      </c>
      <c r="B7" s="17" t="s">
        <v>40</v>
      </c>
      <c r="C7" s="4">
        <f>SUM(C8:C9)</f>
        <v>0</v>
      </c>
      <c r="D7" s="30"/>
      <c r="E7" s="32"/>
      <c r="F7" s="31"/>
      <c r="H7" s="17"/>
      <c r="I7" s="17"/>
      <c r="J7" s="17"/>
    </row>
    <row r="8" spans="1:10" ht="12.75">
      <c r="A8" s="33" t="s">
        <v>32</v>
      </c>
      <c r="B8" s="28"/>
      <c r="C8" s="4">
        <f>IF(B8="X",F8,0)</f>
        <v>0</v>
      </c>
      <c r="D8" s="30"/>
      <c r="E8" s="32"/>
      <c r="F8" s="39">
        <v>175603</v>
      </c>
      <c r="G8" s="34"/>
      <c r="H8" s="17"/>
      <c r="I8" s="17"/>
      <c r="J8" s="17"/>
    </row>
    <row r="9" spans="1:10" ht="12.75" hidden="1">
      <c r="A9" s="33" t="s">
        <v>33</v>
      </c>
      <c r="B9" s="35"/>
      <c r="C9" s="4">
        <f>IF(B9="X",F9,0)</f>
        <v>0</v>
      </c>
      <c r="D9" s="30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8" t="s">
        <v>26</v>
      </c>
      <c r="B12" s="29"/>
      <c r="F12" s="17"/>
      <c r="G12" s="17"/>
      <c r="H12" s="17"/>
      <c r="I12" s="17"/>
      <c r="J12" s="17"/>
    </row>
    <row r="13" spans="1:10" ht="12.75">
      <c r="A13" s="18" t="s">
        <v>27</v>
      </c>
      <c r="B13" s="29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8"/>
      <c r="B14" s="12"/>
      <c r="F14" s="17"/>
      <c r="G14" s="17"/>
      <c r="H14" s="17"/>
      <c r="I14" s="17"/>
      <c r="J14" s="17"/>
    </row>
    <row r="15" spans="1:10" ht="12.75">
      <c r="A15" s="18" t="s">
        <v>28</v>
      </c>
      <c r="B15" s="29">
        <v>0</v>
      </c>
      <c r="F15" s="17"/>
      <c r="G15" s="17"/>
      <c r="H15" s="17"/>
      <c r="I15" s="17"/>
      <c r="J15" s="17"/>
    </row>
    <row r="16" spans="2:10" ht="12.75">
      <c r="B16" s="12"/>
      <c r="F16" s="17"/>
      <c r="G16" s="17"/>
      <c r="H16" s="17"/>
      <c r="I16" s="17"/>
      <c r="J16" s="17"/>
    </row>
    <row r="17" spans="1:4" s="3" customFormat="1" ht="15.75">
      <c r="A17" s="3" t="s">
        <v>25</v>
      </c>
      <c r="B17" s="19"/>
      <c r="C17" s="6"/>
      <c r="D17" s="3" t="str">
        <f>IF(B20&gt;0,"Den totale inntekt er for høy til at du kan få stønad til bil","Gå videre i søknadsprosessen")</f>
        <v>Gå videre i søknadsprosessen</v>
      </c>
    </row>
    <row r="18" spans="1:3" ht="12.75">
      <c r="A18" s="20" t="s">
        <v>21</v>
      </c>
      <c r="B18" s="5">
        <f>6*C2</f>
        <v>0</v>
      </c>
      <c r="C18" s="5">
        <f>B12</f>
        <v>0</v>
      </c>
    </row>
    <row r="19" spans="1:2" ht="12.75">
      <c r="A19" s="18" t="s">
        <v>22</v>
      </c>
      <c r="B19" s="12"/>
    </row>
    <row r="20" spans="1:3" ht="12.75">
      <c r="A20" s="18" t="s">
        <v>23</v>
      </c>
      <c r="B20" s="7">
        <f>C18+C20-B18</f>
        <v>0</v>
      </c>
      <c r="C20" s="5">
        <f>IF(B13-C2&lt;0,0,B13-C2)</f>
        <v>0</v>
      </c>
    </row>
    <row r="21" spans="1:3" ht="13.5" thickBot="1">
      <c r="A21" s="18"/>
      <c r="B21" s="13"/>
      <c r="C21" s="5"/>
    </row>
    <row r="22" spans="1:2" ht="13.5" thickBot="1">
      <c r="A22" s="18" t="s">
        <v>29</v>
      </c>
      <c r="B22" s="38" t="e">
        <f>(C18+C20)/C2</f>
        <v>#DIV/0!</v>
      </c>
    </row>
    <row r="23" spans="1:2" ht="12.75">
      <c r="A23" s="18"/>
      <c r="B23" s="36"/>
    </row>
    <row r="24" spans="1:2" ht="15.75">
      <c r="A24" s="37" t="s">
        <v>39</v>
      </c>
      <c r="B24" s="36"/>
    </row>
    <row r="25" spans="1:5" ht="12.75">
      <c r="A25" s="17" t="s">
        <v>36</v>
      </c>
      <c r="E25" s="21"/>
    </row>
    <row r="26" spans="1:5" ht="12.75">
      <c r="A26" s="33" t="s">
        <v>37</v>
      </c>
      <c r="B26" s="22">
        <f>C7</f>
        <v>0</v>
      </c>
      <c r="E26" s="23"/>
    </row>
    <row r="27" spans="1:8" ht="12.75">
      <c r="A27" s="17" t="s">
        <v>38</v>
      </c>
      <c r="E27" s="24"/>
      <c r="G27" s="25" t="s">
        <v>12</v>
      </c>
      <c r="H27" s="25"/>
    </row>
    <row r="28" spans="2:8" s="15" customFormat="1" ht="12.75">
      <c r="B28" s="26" t="s">
        <v>7</v>
      </c>
      <c r="D28" s="26" t="s">
        <v>11</v>
      </c>
      <c r="E28" s="26" t="s">
        <v>24</v>
      </c>
      <c r="G28" s="26" t="s">
        <v>13</v>
      </c>
      <c r="H28" s="26" t="s">
        <v>14</v>
      </c>
    </row>
    <row r="29" spans="2:8" ht="12.75">
      <c r="B29" s="26" t="s">
        <v>15</v>
      </c>
      <c r="D29" s="27">
        <f>B26</f>
        <v>0</v>
      </c>
      <c r="E29" s="21">
        <v>100</v>
      </c>
      <c r="G29" s="12">
        <v>0</v>
      </c>
      <c r="H29" s="12">
        <f>C2*3-1</f>
        <v>-1</v>
      </c>
    </row>
    <row r="30" spans="2:8" ht="12.75">
      <c r="B30" s="26" t="s">
        <v>16</v>
      </c>
      <c r="D30" s="11">
        <f>+D29*0.8</f>
        <v>0</v>
      </c>
      <c r="E30" s="21">
        <v>80</v>
      </c>
      <c r="G30" s="12">
        <f>C2*3</f>
        <v>0</v>
      </c>
      <c r="H30" s="12">
        <f>C2*3.5-1</f>
        <v>-1</v>
      </c>
    </row>
    <row r="31" spans="2:8" ht="12.75">
      <c r="B31" s="26" t="s">
        <v>9</v>
      </c>
      <c r="D31" s="11">
        <f>D29*0.7</f>
        <v>0</v>
      </c>
      <c r="E31" s="21">
        <v>70</v>
      </c>
      <c r="G31" s="12">
        <f>C2*3.5</f>
        <v>0</v>
      </c>
      <c r="H31" s="12">
        <f>C2*4-1</f>
        <v>-1</v>
      </c>
    </row>
    <row r="32" spans="2:8" ht="12.75">
      <c r="B32" s="26" t="s">
        <v>17</v>
      </c>
      <c r="D32" s="11">
        <f>D29*0.6</f>
        <v>0</v>
      </c>
      <c r="E32" s="21">
        <v>60</v>
      </c>
      <c r="G32" s="12">
        <f>C2*4</f>
        <v>0</v>
      </c>
      <c r="H32" s="12">
        <f>C2*4.5-1</f>
        <v>-1</v>
      </c>
    </row>
    <row r="33" spans="2:8" ht="12.75">
      <c r="B33" s="26" t="s">
        <v>18</v>
      </c>
      <c r="D33" s="11">
        <f>D29*0.5</f>
        <v>0</v>
      </c>
      <c r="E33" s="21">
        <v>50</v>
      </c>
      <c r="G33" s="12">
        <f>C2*4.5</f>
        <v>0</v>
      </c>
      <c r="H33" s="12">
        <f>C2*5-1</f>
        <v>-1</v>
      </c>
    </row>
    <row r="34" spans="2:8" ht="12.75">
      <c r="B34" s="26" t="s">
        <v>19</v>
      </c>
      <c r="D34" s="11">
        <f>D29*0.4</f>
        <v>0</v>
      </c>
      <c r="E34" s="21">
        <v>40</v>
      </c>
      <c r="G34" s="12">
        <f>C2*5</f>
        <v>0</v>
      </c>
      <c r="H34" s="12">
        <f>C2*5.5-1</f>
        <v>-1</v>
      </c>
    </row>
    <row r="35" spans="2:8" ht="12.75">
      <c r="B35" s="26" t="s">
        <v>20</v>
      </c>
      <c r="D35" s="11">
        <f>D29*0.2</f>
        <v>0</v>
      </c>
      <c r="E35" s="21">
        <v>20</v>
      </c>
      <c r="G35" s="12">
        <f>C2*5.5</f>
        <v>0</v>
      </c>
      <c r="H35" s="12">
        <f>C2*6-1</f>
        <v>-1</v>
      </c>
    </row>
    <row r="36" spans="2:7" ht="12.75">
      <c r="B36" s="26" t="s">
        <v>10</v>
      </c>
      <c r="D36" s="15">
        <v>0</v>
      </c>
      <c r="E36" s="21">
        <v>0</v>
      </c>
      <c r="G36" s="12">
        <f>C27*6</f>
        <v>0</v>
      </c>
    </row>
    <row r="40" ht="15.75">
      <c r="B40" s="40"/>
    </row>
  </sheetData>
  <sheetProtection password="CC3D" sheet="1" objects="1" scenarios="1" selectLockedCells="1"/>
  <protectedRanges>
    <protectedRange sqref="B15" name="Omr?de3"/>
    <protectedRange sqref="B12:B13" name="Omr?de2"/>
    <protectedRange sqref="E3:E6" name="Omr?de1"/>
    <protectedRange sqref="E7:E9 B8:B9" name="Omr?de1_1"/>
  </protectedRange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</cols>
  <sheetData>
    <row r="1" spans="1:4" ht="12.75">
      <c r="A1" s="2" t="s">
        <v>6</v>
      </c>
      <c r="B1" s="2"/>
      <c r="C1" s="2"/>
      <c r="D1" s="2"/>
    </row>
    <row r="3" spans="9:11" ht="12.75">
      <c r="I3" s="9" t="s">
        <v>7</v>
      </c>
      <c r="J3" s="9" t="s">
        <v>8</v>
      </c>
      <c r="K3" s="9" t="s">
        <v>11</v>
      </c>
    </row>
    <row r="4" spans="9:11" ht="12.75">
      <c r="I4" s="9" t="s">
        <v>15</v>
      </c>
      <c r="J4" s="8">
        <v>100</v>
      </c>
      <c r="K4" s="10">
        <f>'Gift-partner u. barn'!D29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9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10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</dc:title>
  <dc:subject>Gift uten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2024-01-26T13:41:23Z</dcterms:modified>
  <cp:category/>
  <cp:version/>
  <cp:contentType/>
  <cp:contentStatus/>
</cp:coreProperties>
</file>